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6035"/>
  </bookViews>
  <sheets>
    <sheet name="Roles" sheetId="1" r:id="rId1"/>
    <sheet name="Scenarios" sheetId="2" r:id="rId2"/>
    <sheet name="Calculated Values" sheetId="3" r:id="rId3"/>
  </sheets>
  <calcPr calcId="14562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3" i="3"/>
  <c r="C17" i="1"/>
  <c r="B17" i="1"/>
</calcChain>
</file>

<file path=xl/sharedStrings.xml><?xml version="1.0" encoding="utf-8"?>
<sst xmlns="http://schemas.openxmlformats.org/spreadsheetml/2006/main" count="62" uniqueCount="40">
  <si>
    <t>Role</t>
  </si>
  <si>
    <t># of Users</t>
  </si>
  <si>
    <t># of Active Users</t>
  </si>
  <si>
    <t>List the user roles that will interact with the application</t>
  </si>
  <si>
    <t>Enter the total number of users in each role</t>
  </si>
  <si>
    <t>Enter the number of users that will be actively using the application at any given moment</t>
  </si>
  <si>
    <t>Administrator</t>
  </si>
  <si>
    <t>All</t>
  </si>
  <si>
    <t>Usage Scenario</t>
  </si>
  <si>
    <t>Client</t>
  </si>
  <si>
    <t>Daily Throughput</t>
  </si>
  <si>
    <t>Reason</t>
  </si>
  <si>
    <t>Priority</t>
  </si>
  <si>
    <t>Activities</t>
  </si>
  <si>
    <t>List the scenario name</t>
  </si>
  <si>
    <t>Select the role that performs the scenario</t>
  </si>
  <si>
    <t>Indicate whether the scenario is executed from a web browser or a mobile device</t>
  </si>
  <si>
    <t>Enter the number of times the scenario is executed in an average 8 hour day</t>
  </si>
  <si>
    <t>Provide a reference to the detailed script for the scenario. This can be a link to a UAT script or other documentation.</t>
  </si>
  <si>
    <t>Logout/Login</t>
  </si>
  <si>
    <t>Web</t>
  </si>
  <si>
    <t>Referenced by success criteria</t>
  </si>
  <si>
    <t>View News - Updates</t>
  </si>
  <si>
    <t>Significant portion of workload</t>
  </si>
  <si>
    <t>Search News</t>
  </si>
  <si>
    <t>Post News</t>
  </si>
  <si>
    <t>Required to complete other scenario(s)</t>
  </si>
  <si>
    <t>Hourly Throughput</t>
  </si>
  <si>
    <t>Execution %</t>
  </si>
  <si>
    <t>(calculated, do not change except to add/remove rows)</t>
  </si>
  <si>
    <t>User Role A</t>
  </si>
  <si>
    <t>User Role B</t>
  </si>
  <si>
    <t>User Role C</t>
  </si>
  <si>
    <t>Scenario X</t>
  </si>
  <si>
    <t>Scenario Y</t>
  </si>
  <si>
    <t>Scenario Z</t>
  </si>
  <si>
    <t>Mobile</t>
  </si>
  <si>
    <t>Presents known technical risk</t>
  </si>
  <si>
    <t>Rank scenarios in order of importance in case there is not time to implement them all</t>
  </si>
  <si>
    <t>Explain why this scenario needs to be included in the performance test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</si>
</sst>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</xdr:row>
      <xdr:rowOff>19050</xdr:rowOff>
    </xdr:from>
    <xdr:to>
      <xdr:col>5</xdr:col>
      <xdr:colOff>885825</xdr:colOff>
      <xdr:row>19</xdr:row>
      <xdr:rowOff>104775</xdr:rowOff>
    </xdr:to>
    <xdr:sp macro="" textlink="">
      <xdr:nvSpPr>
        <xdr:cNvPr id="4" name="TextBox 3"/>
        <xdr:cNvSpPr txBox="1"/>
      </xdr:nvSpPr>
      <xdr:spPr>
        <a:xfrm>
          <a:off x="3914775" y="1152525"/>
          <a:ext cx="2914650" cy="26765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342900" indent="-342900">
            <a:buFont typeface="+mj-lt"/>
            <a:buAutoNum type="arabicPeriod"/>
          </a:pPr>
          <a:r>
            <a:rPr lang="en-US" sz="1400"/>
            <a:t>Use this tab to define the application roles and how many users will fill those roles.</a:t>
          </a:r>
        </a:p>
        <a:p>
          <a:pPr marL="342900" indent="-342900">
            <a:buFont typeface="+mj-lt"/>
            <a:buAutoNum type="arabicPeriod"/>
          </a:pPr>
          <a:r>
            <a:rPr lang="en-US" sz="1400"/>
            <a:t>Replace the sample</a:t>
          </a:r>
          <a:r>
            <a:rPr lang="en-US" sz="1400" baseline="0"/>
            <a:t> values with your own.</a:t>
          </a:r>
          <a:endParaRPr lang="en-US" sz="1400"/>
        </a:p>
        <a:p>
          <a:pPr marL="342900" indent="-342900">
            <a:buFont typeface="+mj-lt"/>
            <a:buAutoNum type="arabicPeriod"/>
          </a:pP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47625</xdr:rowOff>
    </xdr:from>
    <xdr:to>
      <xdr:col>3</xdr:col>
      <xdr:colOff>914400</xdr:colOff>
      <xdr:row>34</xdr:row>
      <xdr:rowOff>152400</xdr:rowOff>
    </xdr:to>
    <xdr:sp macro="" textlink="">
      <xdr:nvSpPr>
        <xdr:cNvPr id="2" name="TextBox 1"/>
        <xdr:cNvSpPr txBox="1"/>
      </xdr:nvSpPr>
      <xdr:spPr>
        <a:xfrm>
          <a:off x="2295525" y="3124200"/>
          <a:ext cx="2914650" cy="318135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342900" indent="-342900">
            <a:buFont typeface="+mj-lt"/>
            <a:buAutoNum type="arabicPeriod"/>
          </a:pPr>
          <a:r>
            <a:rPr lang="en-US" sz="1400"/>
            <a:t>Use this tab</a:t>
          </a:r>
          <a:r>
            <a:rPr lang="en-US" sz="1400" baseline="0"/>
            <a:t> to define the scenarios to include in the performance test.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Replace the sample values with your own.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Identify the role that performs the scenario and how often they perform it.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Prioritize the scenarios in case they cannot all be implemented.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Provide a link or other reference to the detailed steps needed to perform the scenario.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47625</xdr:rowOff>
    </xdr:from>
    <xdr:to>
      <xdr:col>8</xdr:col>
      <xdr:colOff>771525</xdr:colOff>
      <xdr:row>19</xdr:row>
      <xdr:rowOff>133350</xdr:rowOff>
    </xdr:to>
    <xdr:sp macro="" textlink="">
      <xdr:nvSpPr>
        <xdr:cNvPr id="2" name="TextBox 1"/>
        <xdr:cNvSpPr txBox="1"/>
      </xdr:nvSpPr>
      <xdr:spPr>
        <a:xfrm>
          <a:off x="6581775" y="533400"/>
          <a:ext cx="2914650" cy="2676525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342900" indent="-342900">
            <a:buFont typeface="+mj-lt"/>
            <a:buAutoNum type="arabicPeriod"/>
          </a:pPr>
          <a:r>
            <a:rPr lang="en-US" sz="1400"/>
            <a:t>Use this tab</a:t>
          </a:r>
          <a:r>
            <a:rPr lang="en-US" sz="1400" baseline="0"/>
            <a:t> when implementing the test design.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All values are calculated and should not be modified.</a:t>
          </a:r>
        </a:p>
        <a:p>
          <a:pPr marL="342900" indent="-342900">
            <a:buFont typeface="+mj-lt"/>
            <a:buAutoNum type="arabicPeriod"/>
          </a:pPr>
          <a:r>
            <a:rPr lang="en-US" sz="1400" baseline="0"/>
            <a:t>Make sure there are enough rows for all scenarios and that the column formulas have been populated for all rows.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ySplit="2" topLeftCell="A3" activePane="bottomLeft" state="frozen"/>
      <selection pane="bottomLeft" activeCell="A11" sqref="A11"/>
    </sheetView>
  </sheetViews>
  <sheetFormatPr defaultColWidth="17.140625" defaultRowHeight="12.75" customHeight="1" x14ac:dyDescent="0.2"/>
  <cols>
    <col min="1" max="1" width="20" style="13" customWidth="1"/>
    <col min="2" max="3" width="17.42578125" style="13" customWidth="1"/>
    <col min="4" max="16384" width="17.140625" style="13"/>
  </cols>
  <sheetData>
    <row r="1" spans="1:12" ht="12.75" customHeight="1" x14ac:dyDescent="0.2">
      <c r="A1" s="11" t="s">
        <v>0</v>
      </c>
      <c r="B1" s="11" t="s">
        <v>1</v>
      </c>
      <c r="C1" s="11" t="s">
        <v>2</v>
      </c>
      <c r="D1" s="11"/>
      <c r="E1" s="11"/>
      <c r="F1" s="11"/>
      <c r="G1" s="11"/>
      <c r="H1" s="11"/>
      <c r="I1" s="11"/>
      <c r="J1" s="11"/>
      <c r="K1" s="11"/>
      <c r="L1" s="11"/>
    </row>
    <row r="2" spans="1:12" ht="63.75" x14ac:dyDescent="0.2">
      <c r="A2" s="14" t="s">
        <v>3</v>
      </c>
      <c r="B2" s="14" t="s">
        <v>4</v>
      </c>
      <c r="C2" s="14" t="s">
        <v>5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ht="12.75" customHeight="1" x14ac:dyDescent="0.2">
      <c r="A3" s="12" t="s">
        <v>6</v>
      </c>
      <c r="B3" s="12">
        <v>3</v>
      </c>
      <c r="C3" s="12">
        <v>1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ht="12.75" customHeight="1" x14ac:dyDescent="0.2">
      <c r="A4" s="12" t="s">
        <v>30</v>
      </c>
      <c r="B4" s="12">
        <v>50</v>
      </c>
      <c r="C4" s="12">
        <v>10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ht="12.75" customHeight="1" x14ac:dyDescent="0.2">
      <c r="A5" s="12" t="s">
        <v>31</v>
      </c>
      <c r="B5" s="12">
        <v>5</v>
      </c>
      <c r="C5" s="12">
        <v>1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ht="12.75" customHeight="1" x14ac:dyDescent="0.2">
      <c r="A6" s="12" t="s">
        <v>32</v>
      </c>
      <c r="B6" s="12">
        <v>25</v>
      </c>
      <c r="C6" s="12">
        <v>5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2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2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2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2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2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2.75" customHeight="1" x14ac:dyDescent="0.2">
      <c r="A17" s="18" t="s">
        <v>7</v>
      </c>
      <c r="B17" s="18">
        <f>SUM(B3:B16)</f>
        <v>83</v>
      </c>
      <c r="C17" s="18">
        <f>SUM(C3:C16)</f>
        <v>17</v>
      </c>
      <c r="D17" s="12"/>
      <c r="E17" s="12"/>
      <c r="F17" s="12"/>
      <c r="G17" s="12"/>
      <c r="H17" s="12"/>
      <c r="I17" s="12"/>
      <c r="J17" s="12"/>
      <c r="K17" s="12"/>
      <c r="L17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pane ySplit="2" topLeftCell="A3" activePane="bottomLeft" state="frozen"/>
      <selection pane="bottomLeft" activeCell="C56" sqref="C56"/>
    </sheetView>
  </sheetViews>
  <sheetFormatPr defaultColWidth="17.140625" defaultRowHeight="12.75" customHeight="1" x14ac:dyDescent="0.2"/>
  <cols>
    <col min="1" max="1" width="30.140625" style="13" customWidth="1"/>
    <col min="2" max="3" width="17.140625" style="13"/>
    <col min="4" max="4" width="17.7109375" style="13" customWidth="1"/>
    <col min="5" max="5" width="33.28515625" style="13" customWidth="1"/>
    <col min="6" max="6" width="17.140625" style="13"/>
    <col min="7" max="7" width="111.7109375" style="13" customWidth="1"/>
    <col min="8" max="14" width="24.5703125" style="13" customWidth="1"/>
    <col min="15" max="16384" width="17.140625" style="13"/>
  </cols>
  <sheetData>
    <row r="1" spans="1:24" s="20" customFormat="1" ht="12.75" customHeight="1" x14ac:dyDescent="0.2">
      <c r="A1" s="19" t="s">
        <v>8</v>
      </c>
      <c r="B1" s="19" t="s">
        <v>0</v>
      </c>
      <c r="C1" s="19" t="s">
        <v>9</v>
      </c>
      <c r="D1" s="19" t="s">
        <v>10</v>
      </c>
      <c r="E1" s="19" t="s">
        <v>11</v>
      </c>
      <c r="F1" s="19" t="s">
        <v>12</v>
      </c>
      <c r="G1" s="19" t="s">
        <v>13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63.75" x14ac:dyDescent="0.2">
      <c r="A2" s="14" t="s">
        <v>14</v>
      </c>
      <c r="B2" s="14" t="s">
        <v>15</v>
      </c>
      <c r="C2" s="21" t="s">
        <v>16</v>
      </c>
      <c r="D2" s="21" t="s">
        <v>17</v>
      </c>
      <c r="E2" s="21" t="s">
        <v>39</v>
      </c>
      <c r="F2" s="21" t="s">
        <v>38</v>
      </c>
      <c r="G2" s="14" t="s">
        <v>18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">
      <c r="A3" s="10" t="s">
        <v>19</v>
      </c>
      <c r="B3" s="15" t="s">
        <v>7</v>
      </c>
      <c r="C3" s="12" t="s">
        <v>20</v>
      </c>
      <c r="D3" s="15">
        <v>160</v>
      </c>
      <c r="E3" s="15" t="s">
        <v>21</v>
      </c>
      <c r="F3" s="15">
        <v>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2.75" customHeight="1" x14ac:dyDescent="0.2">
      <c r="A4" s="10" t="s">
        <v>22</v>
      </c>
      <c r="B4" s="15" t="s">
        <v>7</v>
      </c>
      <c r="C4" s="12" t="s">
        <v>20</v>
      </c>
      <c r="D4" s="15">
        <v>800</v>
      </c>
      <c r="E4" s="15" t="s">
        <v>23</v>
      </c>
      <c r="F4" s="15">
        <v>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.75" customHeight="1" x14ac:dyDescent="0.2">
      <c r="A5" s="10" t="s">
        <v>22</v>
      </c>
      <c r="B5" s="15" t="s">
        <v>7</v>
      </c>
      <c r="C5" s="12" t="s">
        <v>36</v>
      </c>
      <c r="D5" s="15">
        <v>800</v>
      </c>
      <c r="E5" s="15" t="s">
        <v>23</v>
      </c>
      <c r="F5" s="15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2.75" customHeight="1" x14ac:dyDescent="0.2">
      <c r="A6" s="10" t="s">
        <v>24</v>
      </c>
      <c r="B6" s="15" t="s">
        <v>7</v>
      </c>
      <c r="C6" s="12" t="s">
        <v>20</v>
      </c>
      <c r="D6" s="15">
        <v>80</v>
      </c>
      <c r="E6" s="15"/>
      <c r="F6" s="15">
        <v>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2.75" customHeight="1" x14ac:dyDescent="0.2">
      <c r="A7" s="10" t="s">
        <v>25</v>
      </c>
      <c r="B7" s="15" t="s">
        <v>7</v>
      </c>
      <c r="C7" s="12" t="s">
        <v>20</v>
      </c>
      <c r="D7" s="15">
        <v>50</v>
      </c>
      <c r="E7" s="15"/>
      <c r="F7" s="15">
        <v>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2.75" customHeight="1" x14ac:dyDescent="0.2">
      <c r="A8" s="16" t="s">
        <v>33</v>
      </c>
      <c r="B8" s="15" t="s">
        <v>30</v>
      </c>
      <c r="C8" s="12" t="s">
        <v>20</v>
      </c>
      <c r="D8" s="15">
        <v>100</v>
      </c>
      <c r="E8" s="15" t="s">
        <v>37</v>
      </c>
      <c r="F8" s="15">
        <v>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2.75" customHeight="1" x14ac:dyDescent="0.2">
      <c r="A9" s="16" t="s">
        <v>34</v>
      </c>
      <c r="B9" s="15" t="s">
        <v>32</v>
      </c>
      <c r="C9" s="12" t="s">
        <v>20</v>
      </c>
      <c r="D9" s="15">
        <v>80</v>
      </c>
      <c r="E9" s="15" t="s">
        <v>21</v>
      </c>
      <c r="F9" s="15">
        <v>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2.75" customHeight="1" x14ac:dyDescent="0.2">
      <c r="A10" s="16" t="s">
        <v>35</v>
      </c>
      <c r="B10" s="15" t="s">
        <v>31</v>
      </c>
      <c r="C10" s="12" t="s">
        <v>36</v>
      </c>
      <c r="D10" s="15">
        <v>10</v>
      </c>
      <c r="E10" s="15" t="s">
        <v>26</v>
      </c>
      <c r="F10" s="15">
        <v>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2.75" customHeight="1" x14ac:dyDescent="0.2">
      <c r="A11" s="11"/>
      <c r="B11" s="15"/>
      <c r="C11" s="12"/>
      <c r="D11" s="15"/>
      <c r="E11" s="15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2.75" customHeight="1" x14ac:dyDescent="0.2">
      <c r="A12" s="11"/>
      <c r="B12" s="15"/>
      <c r="C12" s="12"/>
      <c r="D12" s="15"/>
      <c r="E12" s="15"/>
      <c r="F12" s="1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2.75" customHeight="1" x14ac:dyDescent="0.2">
      <c r="A13" s="12"/>
      <c r="B13" s="15"/>
      <c r="C13" s="12"/>
      <c r="D13" s="12"/>
      <c r="E13" s="15"/>
      <c r="F13" s="12"/>
      <c r="G13" s="1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2.75" customHeight="1" x14ac:dyDescent="0.2">
      <c r="A14" s="12"/>
      <c r="B14" s="15"/>
      <c r="C14" s="12"/>
      <c r="D14" s="12"/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2.75" customHeight="1" x14ac:dyDescent="0.2">
      <c r="A15" s="12"/>
      <c r="B15" s="15"/>
      <c r="C15" s="12"/>
      <c r="D15" s="12"/>
      <c r="E15" s="1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2.75" customHeight="1" x14ac:dyDescent="0.2">
      <c r="A16" s="12"/>
      <c r="B16" s="15"/>
      <c r="C16" s="12"/>
      <c r="D16" s="12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2.75" customHeight="1" x14ac:dyDescent="0.2">
      <c r="A17" s="12"/>
      <c r="B17" s="15"/>
      <c r="C17" s="12"/>
      <c r="D17" s="12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2.75" customHeight="1" x14ac:dyDescent="0.2">
      <c r="A18" s="12"/>
      <c r="B18" s="15"/>
      <c r="C18" s="12"/>
      <c r="D18" s="12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2.75" customHeight="1" x14ac:dyDescent="0.2">
      <c r="A19" s="12"/>
      <c r="B19" s="15"/>
      <c r="C19" s="12"/>
      <c r="D19" s="12"/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2.75" customHeight="1" x14ac:dyDescent="0.2">
      <c r="A20" s="12"/>
      <c r="B20" s="15"/>
      <c r="C20" s="12"/>
      <c r="D20" s="12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2.75" customHeight="1" x14ac:dyDescent="0.2">
      <c r="A21" s="12"/>
      <c r="B21" s="15"/>
      <c r="C21" s="12"/>
      <c r="D21" s="12"/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2.75" customHeight="1" x14ac:dyDescent="0.2">
      <c r="A22" s="12"/>
      <c r="B22" s="15"/>
      <c r="C22" s="12"/>
      <c r="D22" s="12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2.75" customHeight="1" x14ac:dyDescent="0.2">
      <c r="A23" s="12"/>
      <c r="B23" s="15"/>
      <c r="C23" s="12"/>
      <c r="D23" s="12"/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2.75" customHeight="1" x14ac:dyDescent="0.2">
      <c r="A24" s="12"/>
      <c r="B24" s="15"/>
      <c r="C24" s="12"/>
      <c r="D24" s="12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2.75" customHeight="1" x14ac:dyDescent="0.2">
      <c r="A25" s="12"/>
      <c r="B25" s="15"/>
      <c r="C25" s="12"/>
      <c r="D25" s="12"/>
      <c r="E25" s="1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2.75" customHeight="1" x14ac:dyDescent="0.2">
      <c r="A26" s="12"/>
      <c r="B26" s="15"/>
      <c r="C26" s="12"/>
      <c r="D26" s="12"/>
      <c r="E26" s="1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2.75" customHeight="1" x14ac:dyDescent="0.2">
      <c r="A27" s="12"/>
      <c r="B27" s="15"/>
      <c r="C27" s="12"/>
      <c r="D27" s="12"/>
      <c r="E27" s="1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</sheetData>
  <dataValidations count="2">
    <dataValidation type="list" allowBlank="1" showInputMessage="1" showErrorMessage="1" prompt="Click and enter a value from the list of items" sqref="C3:C27">
      <formula1>"Web,Mobile,"</formula1>
    </dataValidation>
    <dataValidation type="list" allowBlank="1" showInputMessage="1" showErrorMessage="1" prompt="Click and enter a value from the list of items" sqref="E3:E27">
      <formula1>"Referenced by success criteria, Significant portion of workload, Presents known technical risk, Required to complete other scenario(s),"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prompt="Click and enter a value from range Sizing!D3:D36">
          <x14:formula1>
            <xm:f>Roles!A2:A16</xm:f>
          </x14:formula1>
          <xm:sqref>B4:B5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B6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B7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B8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B9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B10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B11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B12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B13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B14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B15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B16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B17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B18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B19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B20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B21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B22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B23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B24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B25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B26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B27</xm:sqref>
        </x14:dataValidation>
        <x14:dataValidation type="list" allowBlank="1" showInputMessage="1" showErrorMessage="1" prompt="Click and enter a value from range Sizing!D3:D36">
          <x14:formula1>
            <xm:f>Roles!A3:A17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ySplit="2" topLeftCell="A3" activePane="bottomLeft" state="frozen"/>
      <selection pane="bottomLeft" activeCell="A10" sqref="A10"/>
    </sheetView>
  </sheetViews>
  <sheetFormatPr defaultColWidth="17.140625" defaultRowHeight="12.75" customHeight="1" x14ac:dyDescent="0.2"/>
  <cols>
    <col min="1" max="1" width="25.42578125" style="4" customWidth="1"/>
    <col min="2" max="2" width="8.140625" style="4" customWidth="1"/>
    <col min="3" max="3" width="12.7109375" style="4" customWidth="1"/>
    <col min="4" max="4" width="19.42578125" style="4" customWidth="1"/>
    <col min="5" max="5" width="18" style="4" customWidth="1"/>
    <col min="6" max="6" width="12.85546875" style="4" customWidth="1"/>
    <col min="7" max="16384" width="17.140625" style="4"/>
  </cols>
  <sheetData>
    <row r="1" spans="1:20" ht="12.75" customHeight="1" x14ac:dyDescent="0.2">
      <c r="A1" s="1" t="s">
        <v>8</v>
      </c>
      <c r="B1" s="2" t="s">
        <v>9</v>
      </c>
      <c r="C1" s="3" t="s">
        <v>0</v>
      </c>
      <c r="D1" s="1" t="s">
        <v>27</v>
      </c>
      <c r="E1" s="1" t="s">
        <v>2</v>
      </c>
      <c r="F1" s="1" t="s">
        <v>28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5" t="s">
        <v>29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7" t="str">
        <f>IF(Scenarios!A3&lt;&gt;"", Scenarios!A3, "")</f>
        <v>Logout/Login</v>
      </c>
      <c r="B3" s="7" t="str">
        <f>IF(Scenarios!A3&lt;&gt;"",Scenarios!C3,"")</f>
        <v>Web</v>
      </c>
      <c r="C3" s="7" t="str">
        <f>IF(Scenarios!A3&lt;&gt;"",VLOOKUP(A3,Scenarios!A3:B27,2,FALSE),"")</f>
        <v>All</v>
      </c>
      <c r="D3" s="7">
        <f>IF(Scenarios!A3&lt;&gt;"",MAX((Scenarios!D3/8),1),"")</f>
        <v>20</v>
      </c>
      <c r="E3" s="7">
        <f>IF(Scenarios!A3&lt;&gt;"", VLOOKUP(C3,Roles!A$3:C$17,3,FALSE), "")</f>
        <v>17</v>
      </c>
      <c r="F3" s="8">
        <f>IF(Scenarios!A3&lt;&gt;"", ((D3/E3)/60)*100, "")</f>
        <v>1.9607843137254901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2.75" customHeight="1" x14ac:dyDescent="0.2">
      <c r="A4" s="7" t="str">
        <f>IF(Scenarios!A4&lt;&gt;"", Scenarios!A4, "")</f>
        <v>View News - Updates</v>
      </c>
      <c r="B4" s="7" t="str">
        <f>IF(Scenarios!A4&lt;&gt;"",Scenarios!C4,"")</f>
        <v>Web</v>
      </c>
      <c r="C4" s="7" t="str">
        <f>IF(Scenarios!A4&lt;&gt;"",VLOOKUP(A4,Scenarios!A4:B28,2,FALSE),"")</f>
        <v>All</v>
      </c>
      <c r="D4" s="7">
        <f>IF(Scenarios!A4&lt;&gt;"",MAX((Scenarios!D4/8),1),"")</f>
        <v>100</v>
      </c>
      <c r="E4" s="7">
        <f>IF(Scenarios!A4&lt;&gt;"", VLOOKUP(C4,Roles!A$3:C$17,3,FALSE), "")</f>
        <v>17</v>
      </c>
      <c r="F4" s="8">
        <f>IF(Scenarios!A4&lt;&gt;"", ((D4/E4)/60)*100, "")</f>
        <v>9.8039215686274517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2.75" customHeight="1" x14ac:dyDescent="0.2">
      <c r="A5" s="7" t="str">
        <f>IF(Scenarios!A5&lt;&gt;"", Scenarios!A5, "")</f>
        <v>View News - Updates</v>
      </c>
      <c r="B5" s="7" t="str">
        <f>IF(Scenarios!A5&lt;&gt;"",Scenarios!C5,"")</f>
        <v>Mobile</v>
      </c>
      <c r="C5" s="7" t="str">
        <f>IF(Scenarios!A5&lt;&gt;"",VLOOKUP(A5,Scenarios!A5:B29,2,FALSE),"")</f>
        <v>All</v>
      </c>
      <c r="D5" s="7">
        <f>IF(Scenarios!A5&lt;&gt;"",MAX((Scenarios!D5/8),1),"")</f>
        <v>100</v>
      </c>
      <c r="E5" s="7">
        <f>IF(Scenarios!A5&lt;&gt;"", VLOOKUP(C5,Roles!A$3:C$17,3,FALSE), "")</f>
        <v>17</v>
      </c>
      <c r="F5" s="8">
        <f>IF(Scenarios!A5&lt;&gt;"", ((D5/E5)/60)*100, "")</f>
        <v>9.8039215686274517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2.75" customHeight="1" x14ac:dyDescent="0.2">
      <c r="A6" s="7" t="str">
        <f>IF(Scenarios!A6&lt;&gt;"", Scenarios!A6, "")</f>
        <v>Search News</v>
      </c>
      <c r="B6" s="7" t="str">
        <f>IF(Scenarios!A6&lt;&gt;"",Scenarios!C6,"")</f>
        <v>Web</v>
      </c>
      <c r="C6" s="7" t="str">
        <f>IF(Scenarios!A6&lt;&gt;"",VLOOKUP(A6,Scenarios!A6:B30,2,FALSE),"")</f>
        <v>All</v>
      </c>
      <c r="D6" s="7">
        <f>IF(Scenarios!A6&lt;&gt;"",MAX((Scenarios!D6/8),1),"")</f>
        <v>10</v>
      </c>
      <c r="E6" s="7">
        <f>IF(Scenarios!A6&lt;&gt;"", VLOOKUP(C6,Roles!A$3:C$17,3,FALSE), "")</f>
        <v>17</v>
      </c>
      <c r="F6" s="8">
        <f>IF(Scenarios!A6&lt;&gt;"", ((D6/E6)/60)*100, "")</f>
        <v>0.98039215686274506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2.75" customHeight="1" x14ac:dyDescent="0.2">
      <c r="A7" s="7" t="str">
        <f>IF(Scenarios!A7&lt;&gt;"", Scenarios!A7, "")</f>
        <v>Post News</v>
      </c>
      <c r="B7" s="7" t="str">
        <f>IF(Scenarios!A7&lt;&gt;"",Scenarios!C7,"")</f>
        <v>Web</v>
      </c>
      <c r="C7" s="7" t="str">
        <f>IF(Scenarios!A7&lt;&gt;"",VLOOKUP(A7,Scenarios!A7:B31,2,FALSE),"")</f>
        <v>All</v>
      </c>
      <c r="D7" s="7">
        <f>IF(Scenarios!A7&lt;&gt;"",MAX((Scenarios!D7/8),1),"")</f>
        <v>6.25</v>
      </c>
      <c r="E7" s="7">
        <f>IF(Scenarios!A7&lt;&gt;"", VLOOKUP(C7,Roles!A$3:C$17,3,FALSE), "")</f>
        <v>17</v>
      </c>
      <c r="F7" s="8">
        <f>IF(Scenarios!A7&lt;&gt;"", ((D7/E7)/60)*100, "")</f>
        <v>0.61274509803921573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2.75" customHeight="1" x14ac:dyDescent="0.2">
      <c r="A8" s="7" t="str">
        <f>IF(Scenarios!A8&lt;&gt;"", Scenarios!A8, "")</f>
        <v>Scenario X</v>
      </c>
      <c r="B8" s="7" t="str">
        <f>IF(Scenarios!A8&lt;&gt;"",Scenarios!C8,"")</f>
        <v>Web</v>
      </c>
      <c r="C8" s="7" t="str">
        <f>IF(Scenarios!A8&lt;&gt;"",VLOOKUP(A8,Scenarios!A8:B32,2,FALSE),"")</f>
        <v>User Role A</v>
      </c>
      <c r="D8" s="7">
        <f>IF(Scenarios!A8&lt;&gt;"",MAX((Scenarios!D8/8),1),"")</f>
        <v>12.5</v>
      </c>
      <c r="E8" s="7">
        <f>IF(Scenarios!A8&lt;&gt;"", VLOOKUP(C8,Roles!A$3:C$17,3,FALSE), "")</f>
        <v>10</v>
      </c>
      <c r="F8" s="8">
        <f>IF(Scenarios!A8&lt;&gt;"", ((D8/E8)/60)*100, "")</f>
        <v>2.083333333333333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2.75" customHeight="1" x14ac:dyDescent="0.2">
      <c r="A9" s="7" t="str">
        <f>IF(Scenarios!A9&lt;&gt;"", Scenarios!A9, "")</f>
        <v>Scenario Y</v>
      </c>
      <c r="B9" s="7" t="str">
        <f>IF(Scenarios!A9&lt;&gt;"",Scenarios!C9,"")</f>
        <v>Web</v>
      </c>
      <c r="C9" s="7" t="str">
        <f>IF(Scenarios!A9&lt;&gt;"",VLOOKUP(A9,Scenarios!A9:B33,2,FALSE),"")</f>
        <v>User Role C</v>
      </c>
      <c r="D9" s="7">
        <f>IF(Scenarios!A9&lt;&gt;"",MAX((Scenarios!D9/8),1),"")</f>
        <v>10</v>
      </c>
      <c r="E9" s="7">
        <f>IF(Scenarios!A9&lt;&gt;"", VLOOKUP(C9,Roles!A$3:C$17,3,FALSE), "")</f>
        <v>5</v>
      </c>
      <c r="F9" s="8">
        <f>IF(Scenarios!A9&lt;&gt;"", ((D9/E9)/60)*100, "")</f>
        <v>3.3333333333333335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2.75" customHeight="1" x14ac:dyDescent="0.2">
      <c r="A10" s="7" t="str">
        <f>IF(Scenarios!A10&lt;&gt;"", Scenarios!A10, "")</f>
        <v>Scenario Z</v>
      </c>
      <c r="B10" s="7" t="str">
        <f>IF(Scenarios!A10&lt;&gt;"",Scenarios!C10,"")</f>
        <v>Mobile</v>
      </c>
      <c r="C10" s="7" t="str">
        <f>IF(Scenarios!A10&lt;&gt;"",VLOOKUP(A10,Scenarios!A10:B34,2,FALSE),"")</f>
        <v>User Role B</v>
      </c>
      <c r="D10" s="7">
        <f>IF(Scenarios!A10&lt;&gt;"",MAX((Scenarios!D10/8),1),"")</f>
        <v>1.25</v>
      </c>
      <c r="E10" s="7">
        <f>IF(Scenarios!A10&lt;&gt;"", VLOOKUP(C10,Roles!A$3:C$17,3,FALSE), "")</f>
        <v>1</v>
      </c>
      <c r="F10" s="8">
        <f>IF(Scenarios!A10&lt;&gt;"", ((D10/E10)/60)*100, "")</f>
        <v>2.083333333333333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2.75" customHeight="1" x14ac:dyDescent="0.2">
      <c r="A11" s="7" t="str">
        <f>IF(Scenarios!A11&lt;&gt;"", Scenarios!A11, "")</f>
        <v/>
      </c>
      <c r="B11" s="7" t="str">
        <f>IF(Scenarios!A11&lt;&gt;"",Scenarios!C11,"")</f>
        <v/>
      </c>
      <c r="C11" s="7" t="str">
        <f>IF(Scenarios!A11&lt;&gt;"",VLOOKUP(A11,Scenarios!A11:B35,2,FALSE),"")</f>
        <v/>
      </c>
      <c r="D11" s="7" t="str">
        <f>IF(Scenarios!A11&lt;&gt;"",MAX((Scenarios!D11/8),1),"")</f>
        <v/>
      </c>
      <c r="E11" s="7" t="str">
        <f>IF(Scenarios!A11&lt;&gt;"", VLOOKUP(C11,Roles!A$3:C$17,3,FALSE), "")</f>
        <v/>
      </c>
      <c r="F11" s="8" t="str">
        <f>IF(Scenarios!A11&lt;&gt;"", ((D11/E11)/60)*100, "")</f>
        <v/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2.75" customHeight="1" x14ac:dyDescent="0.2">
      <c r="A12" s="7" t="str">
        <f>IF(Scenarios!A12&lt;&gt;"", Scenarios!A12, "")</f>
        <v/>
      </c>
      <c r="B12" s="7" t="str">
        <f>IF(Scenarios!A12&lt;&gt;"",Scenarios!C12,"")</f>
        <v/>
      </c>
      <c r="C12" s="7" t="str">
        <f>IF(Scenarios!A12&lt;&gt;"",VLOOKUP(A12,Scenarios!A12:B36,2,FALSE),"")</f>
        <v/>
      </c>
      <c r="D12" s="7" t="str">
        <f>IF(Scenarios!A12&lt;&gt;"",MAX((Scenarios!D12/8),1),"")</f>
        <v/>
      </c>
      <c r="E12" s="7" t="str">
        <f>IF(Scenarios!A12&lt;&gt;"", VLOOKUP(C12,Roles!A$3:C$17,3,FALSE), "")</f>
        <v/>
      </c>
      <c r="F12" s="8" t="str">
        <f>IF(Scenarios!A12&lt;&gt;"", ((D12/E12)/60)*100, "")</f>
        <v/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2.75" customHeight="1" x14ac:dyDescent="0.2">
      <c r="A13" s="7" t="str">
        <f>IF(Scenarios!A13&lt;&gt;"", Scenarios!A13, "")</f>
        <v/>
      </c>
      <c r="B13" s="7" t="str">
        <f>IF(Scenarios!A13&lt;&gt;"",Scenarios!C13,"")</f>
        <v/>
      </c>
      <c r="C13" s="7" t="str">
        <f>IF(Scenarios!A13&lt;&gt;"",VLOOKUP(A13,Scenarios!A13:B37,2,FALSE),"")</f>
        <v/>
      </c>
      <c r="D13" s="7" t="str">
        <f>IF(Scenarios!A13&lt;&gt;"",MAX((Scenarios!D13/8),1),"")</f>
        <v/>
      </c>
      <c r="E13" s="7" t="str">
        <f>IF(Scenarios!A13&lt;&gt;"", VLOOKUP(C13,Roles!A$3:C$17,3,FALSE), "")</f>
        <v/>
      </c>
      <c r="F13" s="8" t="str">
        <f>IF(Scenarios!A13&lt;&gt;"", ((D13/E13)/60)*100, "")</f>
        <v/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2.75" customHeight="1" x14ac:dyDescent="0.2">
      <c r="A14" s="7" t="str">
        <f>IF(Scenarios!A14&lt;&gt;"", Scenarios!A14, "")</f>
        <v/>
      </c>
      <c r="B14" s="7" t="str">
        <f>IF(Scenarios!A14&lt;&gt;"",Scenarios!C14,"")</f>
        <v/>
      </c>
      <c r="C14" s="7" t="str">
        <f>IF(Scenarios!A14&lt;&gt;"",VLOOKUP(A14,Scenarios!A14:B38,2,FALSE),"")</f>
        <v/>
      </c>
      <c r="D14" s="7" t="str">
        <f>IF(Scenarios!A14&lt;&gt;"",MAX((Scenarios!D14/8),1),"")</f>
        <v/>
      </c>
      <c r="E14" s="7" t="str">
        <f>IF(Scenarios!A14&lt;&gt;"", VLOOKUP(C14,Roles!A$3:C$17,3,FALSE), "")</f>
        <v/>
      </c>
      <c r="F14" s="8" t="str">
        <f>IF(Scenarios!A14&lt;&gt;"", ((D14/E14)/60)*100, "")</f>
        <v/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2.75" customHeight="1" x14ac:dyDescent="0.2">
      <c r="A15" s="7" t="str">
        <f>IF(Scenarios!A15&lt;&gt;"", Scenarios!A15, "")</f>
        <v/>
      </c>
      <c r="B15" s="7" t="str">
        <f>IF(Scenarios!A15&lt;&gt;"",Scenarios!C15,"")</f>
        <v/>
      </c>
      <c r="C15" s="7" t="str">
        <f>IF(Scenarios!A15&lt;&gt;"",VLOOKUP(A15,Scenarios!A15:B39,2,FALSE),"")</f>
        <v/>
      </c>
      <c r="D15" s="7" t="str">
        <f>IF(Scenarios!A15&lt;&gt;"",MAX((Scenarios!D15/8),1),"")</f>
        <v/>
      </c>
      <c r="E15" s="7" t="str">
        <f>IF(Scenarios!A15&lt;&gt;"", VLOOKUP(C15,Roles!A$3:C$17,3,FALSE), "")</f>
        <v/>
      </c>
      <c r="F15" s="8" t="str">
        <f>IF(Scenarios!A15&lt;&gt;"", ((D15/E15)/60)*100, "")</f>
        <v/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2.75" customHeight="1" x14ac:dyDescent="0.2">
      <c r="A16" s="7" t="str">
        <f>IF(Scenarios!A16&lt;&gt;"", Scenarios!A16, "")</f>
        <v/>
      </c>
      <c r="B16" s="7" t="str">
        <f>IF(Scenarios!A16&lt;&gt;"",Scenarios!C16,"")</f>
        <v/>
      </c>
      <c r="C16" s="7" t="str">
        <f>IF(Scenarios!A16&lt;&gt;"",VLOOKUP(A16,Scenarios!A16:B40,2,FALSE),"")</f>
        <v/>
      </c>
      <c r="D16" s="7" t="str">
        <f>IF(Scenarios!A16&lt;&gt;"",MAX((Scenarios!D16/8),1),"")</f>
        <v/>
      </c>
      <c r="E16" s="7" t="str">
        <f>IF(Scenarios!A16&lt;&gt;"", VLOOKUP(C16,Roles!A$3:C$17,3,FALSE), "")</f>
        <v/>
      </c>
      <c r="F16" s="8" t="str">
        <f>IF(Scenarios!A16&lt;&gt;"", ((D16/E16)/60)*100, "")</f>
        <v/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2.75" customHeight="1" x14ac:dyDescent="0.2">
      <c r="A17" s="7" t="str">
        <f>IF(Scenarios!A17&lt;&gt;"", Scenarios!A17, "")</f>
        <v/>
      </c>
      <c r="B17" s="7" t="str">
        <f>IF(Scenarios!A17&lt;&gt;"",Scenarios!C17,"")</f>
        <v/>
      </c>
      <c r="C17" s="7" t="str">
        <f>IF(Scenarios!A17&lt;&gt;"",VLOOKUP(A17,Scenarios!A17:B41,2,FALSE),"")</f>
        <v/>
      </c>
      <c r="D17" s="7" t="str">
        <f>IF(Scenarios!A17&lt;&gt;"",MAX((Scenarios!D17/8),1),"")</f>
        <v/>
      </c>
      <c r="E17" s="7" t="str">
        <f>IF(Scenarios!A17&lt;&gt;"", VLOOKUP(C17,Roles!A$3:C$17,3,FALSE), "")</f>
        <v/>
      </c>
      <c r="F17" s="8" t="str">
        <f>IF(Scenarios!A17&lt;&gt;"", ((D17/E17)/60)*100, "")</f>
        <v/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2.75" customHeight="1" x14ac:dyDescent="0.2">
      <c r="A18" s="7" t="str">
        <f>IF(Scenarios!A18&lt;&gt;"", Scenarios!A18, "")</f>
        <v/>
      </c>
      <c r="B18" s="7" t="str">
        <f>IF(Scenarios!A18&lt;&gt;"",Scenarios!C18,"")</f>
        <v/>
      </c>
      <c r="C18" s="7" t="str">
        <f>IF(Scenarios!A18&lt;&gt;"",VLOOKUP(A18,Scenarios!A18:B42,2,FALSE),"")</f>
        <v/>
      </c>
      <c r="D18" s="7" t="str">
        <f>IF(Scenarios!A18&lt;&gt;"",MAX((Scenarios!D18/8),1),"")</f>
        <v/>
      </c>
      <c r="E18" s="7" t="str">
        <f>IF(Scenarios!A18&lt;&gt;"", VLOOKUP(C18,Roles!A$3:C$17,3,FALSE), "")</f>
        <v/>
      </c>
      <c r="F18" s="8" t="str">
        <f>IF(Scenarios!A18&lt;&gt;"", ((D18/E18)/60)*100, "")</f>
        <v/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2.75" customHeight="1" x14ac:dyDescent="0.2">
      <c r="A19" s="7" t="str">
        <f>IF(Scenarios!A19&lt;&gt;"", Scenarios!A19, "")</f>
        <v/>
      </c>
      <c r="B19" s="7" t="str">
        <f>IF(Scenarios!A19&lt;&gt;"",Scenarios!C19,"")</f>
        <v/>
      </c>
      <c r="C19" s="7" t="str">
        <f>IF(Scenarios!A19&lt;&gt;"",VLOOKUP(A19,Scenarios!A19:B43,2,FALSE),"")</f>
        <v/>
      </c>
      <c r="D19" s="7" t="str">
        <f>IF(Scenarios!A19&lt;&gt;"",MAX((Scenarios!D19/8),1),"")</f>
        <v/>
      </c>
      <c r="E19" s="7" t="str">
        <f>IF(Scenarios!A19&lt;&gt;"", VLOOKUP(C19,Roles!A$3:C$17,3,FALSE), "")</f>
        <v/>
      </c>
      <c r="F19" s="8" t="str">
        <f>IF(Scenarios!A19&lt;&gt;"", ((D19/E19)/60)*100, "")</f>
        <v/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2.75" customHeight="1" x14ac:dyDescent="0.2">
      <c r="A20" s="7" t="str">
        <f>IF(Scenarios!A20&lt;&gt;"", Scenarios!A20, "")</f>
        <v/>
      </c>
      <c r="B20" s="7" t="str">
        <f>IF(Scenarios!A20&lt;&gt;"",Scenarios!C20,"")</f>
        <v/>
      </c>
      <c r="C20" s="7" t="str">
        <f>IF(Scenarios!A20&lt;&gt;"",VLOOKUP(A20,Scenarios!A20:B44,2,FALSE),"")</f>
        <v/>
      </c>
      <c r="D20" s="7" t="str">
        <f>IF(Scenarios!A20&lt;&gt;"",MAX((Scenarios!D20/8),1),"")</f>
        <v/>
      </c>
      <c r="E20" s="7" t="str">
        <f>IF(Scenarios!A20&lt;&gt;"", VLOOKUP(C20,Roles!A$3:C$17,3,FALSE), "")</f>
        <v/>
      </c>
      <c r="F20" s="8" t="str">
        <f>IF(Scenarios!A20&lt;&gt;"", ((D20/E20)/60)*100, "")</f>
        <v/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2.75" customHeight="1" x14ac:dyDescent="0.2">
      <c r="A21" s="7" t="str">
        <f>IF(Scenarios!A21&lt;&gt;"", Scenarios!A21, "")</f>
        <v/>
      </c>
      <c r="B21" s="7" t="str">
        <f>IF(Scenarios!A21&lt;&gt;"",Scenarios!C21,"")</f>
        <v/>
      </c>
      <c r="C21" s="7" t="str">
        <f>IF(Scenarios!A21&lt;&gt;"",VLOOKUP(A21,Scenarios!A21:B45,2,FALSE),"")</f>
        <v/>
      </c>
      <c r="D21" s="7" t="str">
        <f>IF(Scenarios!A21&lt;&gt;"",MAX((Scenarios!D21/8),1),"")</f>
        <v/>
      </c>
      <c r="E21" s="7" t="str">
        <f>IF(Scenarios!A21&lt;&gt;"", VLOOKUP(C21,Roles!A$3:C$17,3,FALSE), "")</f>
        <v/>
      </c>
      <c r="F21" s="8" t="str">
        <f>IF(Scenarios!A21&lt;&gt;"", ((D21/E21)/60)*100, "")</f>
        <v/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2.75" customHeight="1" x14ac:dyDescent="0.2">
      <c r="A22" s="7" t="str">
        <f>IF(Scenarios!A22&lt;&gt;"", Scenarios!A22, "")</f>
        <v/>
      </c>
      <c r="B22" s="7" t="str">
        <f>IF(Scenarios!A22&lt;&gt;"",Scenarios!C22,"")</f>
        <v/>
      </c>
      <c r="C22" s="7" t="str">
        <f>IF(Scenarios!A22&lt;&gt;"",VLOOKUP(A22,Scenarios!A22:B46,2,FALSE),"")</f>
        <v/>
      </c>
      <c r="D22" s="7" t="str">
        <f>IF(Scenarios!A22&lt;&gt;"",MAX((Scenarios!D22/8),1),"")</f>
        <v/>
      </c>
      <c r="E22" s="7" t="str">
        <f>IF(Scenarios!A22&lt;&gt;"", VLOOKUP(C22,Roles!A$3:C$17,3,FALSE), "")</f>
        <v/>
      </c>
      <c r="F22" s="8" t="str">
        <f>IF(Scenarios!A22&lt;&gt;"", ((D22/E22)/60)*100, "")</f>
        <v/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2.75" customHeight="1" x14ac:dyDescent="0.2">
      <c r="A23" s="7" t="str">
        <f>IF(Scenarios!A23&lt;&gt;"", Scenarios!A23, "")</f>
        <v/>
      </c>
      <c r="B23" s="7" t="str">
        <f>IF(Scenarios!A23&lt;&gt;"",Scenarios!C23,"")</f>
        <v/>
      </c>
      <c r="C23" s="7" t="str">
        <f>IF(Scenarios!A23&lt;&gt;"",VLOOKUP(A23,Scenarios!A23:B47,2,FALSE),"")</f>
        <v/>
      </c>
      <c r="D23" s="7" t="str">
        <f>IF(Scenarios!A23&lt;&gt;"",MAX((Scenarios!D23/8),1),"")</f>
        <v/>
      </c>
      <c r="E23" s="7" t="str">
        <f>IF(Scenarios!A23&lt;&gt;"", VLOOKUP(C23,Roles!A$3:C$17,3,FALSE), "")</f>
        <v/>
      </c>
      <c r="F23" s="8" t="str">
        <f>IF(Scenarios!A23&lt;&gt;"", ((D23/E23)/60)*100, "")</f>
        <v/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2.75" customHeight="1" x14ac:dyDescent="0.2">
      <c r="A24" s="7" t="str">
        <f>IF(Scenarios!A24&lt;&gt;"", Scenarios!A24, "")</f>
        <v/>
      </c>
      <c r="B24" s="7" t="str">
        <f>IF(Scenarios!A24&lt;&gt;"",Scenarios!C24,"")</f>
        <v/>
      </c>
      <c r="C24" s="7" t="str">
        <f>IF(Scenarios!A24&lt;&gt;"",VLOOKUP(A24,Scenarios!A24:B48,2,FALSE),"")</f>
        <v/>
      </c>
      <c r="D24" s="7" t="str">
        <f>IF(Scenarios!A24&lt;&gt;"",MAX((Scenarios!D24/8),1),"")</f>
        <v/>
      </c>
      <c r="E24" s="7" t="str">
        <f>IF(Scenarios!A24&lt;&gt;"", VLOOKUP(C24,Roles!A$3:C$17,3,FALSE), "")</f>
        <v/>
      </c>
      <c r="F24" s="8" t="str">
        <f>IF(Scenarios!A24&lt;&gt;"", ((D24/E24)/60)*100, "")</f>
        <v/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2.75" customHeight="1" x14ac:dyDescent="0.2">
      <c r="A25" s="7" t="str">
        <f>IF(Scenarios!A25&lt;&gt;"", Scenarios!A25, "")</f>
        <v/>
      </c>
      <c r="B25" s="7" t="str">
        <f>IF(Scenarios!A25&lt;&gt;"",Scenarios!C25,"")</f>
        <v/>
      </c>
      <c r="C25" s="7" t="str">
        <f>IF(Scenarios!A25&lt;&gt;"",VLOOKUP(A25,Scenarios!A25:B49,2,FALSE),"")</f>
        <v/>
      </c>
      <c r="D25" s="7" t="str">
        <f>IF(Scenarios!A25&lt;&gt;"",MAX((Scenarios!D25/8),1),"")</f>
        <v/>
      </c>
      <c r="E25" s="7" t="str">
        <f>IF(Scenarios!A25&lt;&gt;"", VLOOKUP(C25,Roles!A$3:C$17,3,FALSE), "")</f>
        <v/>
      </c>
      <c r="F25" s="8" t="str">
        <f>IF(Scenarios!A25&lt;&gt;"", ((D25/E25)/60)*100, "")</f>
        <v/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2.75" customHeight="1" x14ac:dyDescent="0.2">
      <c r="A26" s="7" t="str">
        <f>IF(Scenarios!A26&lt;&gt;"", Scenarios!A26, "")</f>
        <v/>
      </c>
      <c r="B26" s="7" t="str">
        <f>IF(Scenarios!A26&lt;&gt;"",Scenarios!C26,"")</f>
        <v/>
      </c>
      <c r="C26" s="7" t="str">
        <f>IF(Scenarios!A26&lt;&gt;"",VLOOKUP(A26,Scenarios!A26:B50,2,FALSE),"")</f>
        <v/>
      </c>
      <c r="D26" s="7" t="str">
        <f>IF(Scenarios!A26&lt;&gt;"",MAX((Scenarios!D26/8),1),"")</f>
        <v/>
      </c>
      <c r="E26" s="7" t="str">
        <f>IF(Scenarios!A26&lt;&gt;"", VLOOKUP(C26,Roles!A$3:C$17,3,FALSE), "")</f>
        <v/>
      </c>
      <c r="F26" s="8" t="str">
        <f>IF(Scenarios!A26&lt;&gt;"", ((D26/E26)/60)*100, "")</f>
        <v/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Roles</vt:lpstr>
      <vt:lpstr>Scenarios</vt:lpstr>
      <vt:lpstr>Calculated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Rank</cp:lastModifiedBy>
  <cp:lastPrinted>2013-03-29T17:33:54Z</cp:lastPrinted>
  <dcterms:modified xsi:type="dcterms:W3CDTF">2013-03-29T17:53:37Z</dcterms:modified>
</cp:coreProperties>
</file>